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za.salomao\Documents\Documents\SECRETARIA DE DESENVOLVIMENTO REGIONAL\DEP. MAURO BRAGATO PAV. CONCEIÇÃO\DOCUMENTOS CONVÊNIO\ARQUIVO ATUALIZADO PARA MAIO 22\DOCs LICITAÇÃO MAIO 22\"/>
    </mc:Choice>
  </mc:AlternateContent>
  <xr:revisionPtr revIDLastSave="0" documentId="13_ncr:1_{6B26D789-9644-42F4-BF4B-69E0B74B2206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Orçamento Sintético" sheetId="1" r:id="rId1"/>
    <sheet name="CRONOGRAMA" sheetId="2" r:id="rId2"/>
  </sheets>
  <externalReferences>
    <externalReference r:id="rId3"/>
  </externalReferences>
  <definedNames>
    <definedName name="_xlnm.Print_Area" localSheetId="0">'Orçamento Sintético'!$A$1:$I$42</definedName>
    <definedName name="Print_Titles_0" localSheetId="0">'Orçamento Sintético'!$1:$10</definedName>
    <definedName name="Print_Titles_0_0" localSheetId="0">'Orçamento Sintético'!$1:$10</definedName>
    <definedName name="Print_Titles_0_0_0" localSheetId="0">'Orçamento Sintético'!$1:$10</definedName>
    <definedName name="Print_Titles_0_0_0_0" localSheetId="0">'[1]repeated header'!$4:$4</definedName>
    <definedName name="_xlnm.Print_Titles" localSheetId="0">'Orçamento Sintético'!$1:$10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26" i="2" l="1"/>
  <c r="D25" i="2"/>
  <c r="B26" i="2"/>
  <c r="B25" i="2"/>
  <c r="F8" i="2"/>
  <c r="B23" i="2"/>
  <c r="H14" i="1"/>
  <c r="I14" i="1" s="1"/>
  <c r="C13" i="2" s="1"/>
  <c r="D13" i="2" s="1"/>
  <c r="H12" i="1"/>
  <c r="H11" i="1" s="1"/>
  <c r="I11" i="1" s="1"/>
  <c r="H33" i="1"/>
  <c r="H32" i="1"/>
  <c r="H30" i="1"/>
  <c r="H29" i="1"/>
  <c r="H27" i="1"/>
  <c r="H26" i="1"/>
  <c r="H25" i="1"/>
  <c r="H24" i="1"/>
  <c r="H23" i="1"/>
  <c r="H21" i="1"/>
  <c r="H20" i="1"/>
  <c r="H19" i="1"/>
  <c r="H18" i="1"/>
  <c r="H16" i="1"/>
  <c r="H15" i="1"/>
  <c r="C11" i="2" l="1"/>
  <c r="D11" i="2" s="1"/>
  <c r="H28" i="1"/>
  <c r="I28" i="1" s="1"/>
  <c r="C16" i="2" s="1"/>
  <c r="D16" i="2" s="1"/>
  <c r="H22" i="1"/>
  <c r="I22" i="1" s="1"/>
  <c r="C15" i="2" s="1"/>
  <c r="E15" i="2" s="1"/>
  <c r="H17" i="1"/>
  <c r="I17" i="1" s="1"/>
  <c r="C14" i="2" s="1"/>
  <c r="E14" i="2" s="1"/>
  <c r="H31" i="1"/>
  <c r="I31" i="1" s="1"/>
  <c r="C17" i="2" s="1"/>
  <c r="D17" i="2" s="1"/>
  <c r="D14" i="2" l="1"/>
  <c r="D20" i="2" s="1"/>
  <c r="E20" i="2"/>
  <c r="H13" i="1"/>
  <c r="I13" i="1" s="1"/>
  <c r="I37" i="1" s="1"/>
  <c r="C20" i="2"/>
  <c r="E21" i="2" l="1"/>
  <c r="H35" i="1"/>
  <c r="H36" i="1" s="1"/>
  <c r="H37" i="1" s="1"/>
  <c r="D21" i="2"/>
</calcChain>
</file>

<file path=xl/sharedStrings.xml><?xml version="1.0" encoding="utf-8"?>
<sst xmlns="http://schemas.openxmlformats.org/spreadsheetml/2006/main" count="137" uniqueCount="101">
  <si>
    <t>OBJETO: PAVIMENTAÇÃO DE TRECHO DE VIA URBANA NO MUNICÍPIO DE PARAGUAÇU PAULISTA</t>
  </si>
  <si>
    <r>
      <rPr>
        <b/>
        <sz val="10"/>
        <rFont val="Arial"/>
        <family val="2"/>
        <charset val="1"/>
      </rPr>
      <t xml:space="preserve">LOCAL RUA EMILIANO VIEIRA DE CARVALHO, </t>
    </r>
    <r>
      <rPr>
        <b/>
        <sz val="10"/>
        <color rgb="FF000000"/>
        <rFont val="Arial"/>
        <family val="2"/>
        <charset val="1"/>
      </rPr>
      <t xml:space="preserve"> sn, 19715-020</t>
    </r>
    <r>
      <rPr>
        <sz val="10"/>
        <color rgb="FFFF0000"/>
        <rFont val="Arial"/>
        <family val="2"/>
        <charset val="1"/>
      </rPr>
      <t xml:space="preserve"> </t>
    </r>
    <r>
      <rPr>
        <b/>
        <sz val="10"/>
        <rFont val="Arial"/>
        <family val="2"/>
        <charset val="1"/>
      </rPr>
      <t>– ACESSO AO CEMITÉRIO MUNICIPAL</t>
    </r>
  </si>
  <si>
    <t>DISTRITO DE CONCEIÇÃO DE MONTE ALEGRE – PARAGUAÇU PAUISTA - SP</t>
  </si>
  <si>
    <r>
      <rPr>
        <b/>
        <sz val="10"/>
        <rFont val="Arial"/>
        <family val="2"/>
        <charset val="1"/>
      </rPr>
      <t xml:space="preserve">ORGÃO:SECRETARIA </t>
    </r>
    <r>
      <rPr>
        <b/>
        <sz val="10"/>
        <color rgb="FFFF0000"/>
        <rFont val="Arial"/>
        <family val="2"/>
        <charset val="1"/>
      </rPr>
      <t xml:space="preserve"> </t>
    </r>
    <r>
      <rPr>
        <b/>
        <sz val="10"/>
        <color rgb="FF000000"/>
        <rFont val="Arial"/>
        <family val="2"/>
        <charset val="1"/>
      </rPr>
      <t>DE DESENVOLVIMENTO REGIONAL DO ESTADO DE SÃO PAULO</t>
    </r>
  </si>
  <si>
    <t>ITEM</t>
  </si>
  <si>
    <t>CÓDIGO</t>
  </si>
  <si>
    <t>BANCO</t>
  </si>
  <si>
    <t>DESCRIÇÃO</t>
  </si>
  <si>
    <t>UND</t>
  </si>
  <si>
    <t>QUANT.</t>
  </si>
  <si>
    <t>VALOR UNIT SEM BDI</t>
  </si>
  <si>
    <t>TOTAL COM BDI</t>
  </si>
  <si>
    <t>MEMÓRIA DE CÁLCULO</t>
  </si>
  <si>
    <t xml:space="preserve"> 1 </t>
  </si>
  <si>
    <t>CANTEIRO DE OBRAS</t>
  </si>
  <si>
    <t xml:space="preserve"> 1.1 </t>
  </si>
  <si>
    <t>PLACA DE IDENTIFICAÇÃO PARA OBRA</t>
  </si>
  <si>
    <t>m²</t>
  </si>
  <si>
    <t>PAVIMENTAÇÃO</t>
  </si>
  <si>
    <t>PREPARAÇÃO DO SUBLEITO</t>
  </si>
  <si>
    <t>REGULARIZAÇÃO E COMPACTAÇÃO DE SUBLEITO DE SOLO  PREDOMINANTEMENTE ARGILOSO. AF_11/2019</t>
  </si>
  <si>
    <t>230,00m*8,70m = 2001 m²</t>
  </si>
  <si>
    <t>TOPOGRAFIA-NIVELAMENTO DE SOLO COM PIQUETES</t>
  </si>
  <si>
    <t>BASE</t>
  </si>
  <si>
    <t>EXECUÇÃO E COMPACTAÇÃO DE BASE E OU SUB BASE PARA PAVIMENTAÇÃO DE BRITA GRADUADA SIMPLES - EXCLUSIVE CARGA E TRANSPORTE. AF_11/2019</t>
  </si>
  <si>
    <t>m³</t>
  </si>
  <si>
    <t xml:space="preserve">               
Área de pavimentação x 0,20 (espessura).</t>
  </si>
  <si>
    <t>volume da base x 1,3 (empolamento)</t>
  </si>
  <si>
    <t>TRANSPORTE COM CAMINHÃO BASCULANTE DE 10 M³, EM VIA URBANA PAVIMENTADA, ADICIONAL PARA DMT EXCEDENTE A 30 KM (UNIDADE: M3XKM). AF_07/2020</t>
  </si>
  <si>
    <t>M3XKM</t>
  </si>
  <si>
    <t xml:space="preserve">(volume da base)*1,3*11,20km) </t>
  </si>
  <si>
    <t>área de pavimento em cada frente</t>
  </si>
  <si>
    <t>CAPA ASFÁLTICA</t>
  </si>
  <si>
    <t>EXECUÇÃO DE PINTURA DE LIGAÇÃO COM EMULSÃO ASFÁLTICA RR-2C. AF_11/2019</t>
  </si>
  <si>
    <t>230,00m*8,70m = 2001m²</t>
  </si>
  <si>
    <t>TXKM</t>
  </si>
  <si>
    <r>
      <rPr>
        <sz val="10"/>
        <color rgb="FF000000"/>
        <rFont val="Arial"/>
        <family val="2"/>
        <charset val="1"/>
      </rPr>
      <t>(área do pavimento)</t>
    </r>
    <r>
      <rPr>
        <sz val="10"/>
        <rFont val="Arial"/>
        <family val="2"/>
        <charset val="1"/>
      </rPr>
      <t>*0,00165 (CM30+RR2C)*432,70km (Paulínea-Paraguaçu)</t>
    </r>
  </si>
  <si>
    <r>
      <rPr>
        <sz val="10"/>
        <color rgb="FF000000"/>
        <rFont val="Arial"/>
        <family val="2"/>
        <charset val="1"/>
      </rPr>
      <t>(área do pavimento)</t>
    </r>
    <r>
      <rPr>
        <sz val="10"/>
        <rFont val="Arial"/>
        <family val="2"/>
        <charset val="1"/>
      </rPr>
      <t>*0,0021 (CM30+RR2C)*11,20km (usina-obra)</t>
    </r>
  </si>
  <si>
    <t>EXECUÇÃO DE PAVIMENTO COM APLICAÇÃO DE CONCRETO ASFÁLTICO, CAMADA DE ROLAMENTO - EXCLUSIVE CARGA E TRANSPORTE. AF_11/2019</t>
  </si>
  <si>
    <t>(área do pavimento)*0,04m(espessura)</t>
  </si>
  <si>
    <t>(volume CBUQ)/0,8*11,20</t>
  </si>
  <si>
    <t>GUIA/SARJETA  E SARJETÃO</t>
  </si>
  <si>
    <t>GUIA (MEIO-FIO) E SARJETA CONJUGADOS DE CONCRETO, MOLDADA  IN LOCO  EM TRECHO RETO COM EXTRUSORA, 45 CM BASE (15 CM BASE DA GUIA + 30 CM BASE DA SARJETA) X 22 CM ALTURA. AF_06/2016</t>
  </si>
  <si>
    <t>M</t>
  </si>
  <si>
    <t>194,00+62,00+230</t>
  </si>
  <si>
    <t>SARJETA OU SARJETÃO MOLDADO NO LOCAL, TIPO PMSP EM CONCRETO COM FCK 25 MPA</t>
  </si>
  <si>
    <t>(12,60+8,70+4,5+9,50+10)*2,00*0,07=</t>
  </si>
  <si>
    <t>PASSEIO PÚBLICO</t>
  </si>
  <si>
    <t>(194,00+62,00)*2,00*0,02=  10,24 m³                                  230,00*1,00*0,02=4,60m³</t>
  </si>
  <si>
    <t>EXECUÇÃO DE PASSEIO (CALÇADA) OU PISO DE CONCRETO COM CONCRETO MOLDADO IN LOCO, USINADO, ACABAMENTO CONVENCIONAL, NÃO ARMADO. AF_07/2016</t>
  </si>
  <si>
    <t>TOTAL SEM BDI</t>
  </si>
  <si>
    <t>TOTAL DO BDI</t>
  </si>
  <si>
    <t>(194,00+62,00)*1,,90*0,05= 24,32 m³                                  230,00*1,90*0,05=21,85 m³</t>
  </si>
  <si>
    <t>TOTAL GERAL COM BDI</t>
  </si>
  <si>
    <t>d</t>
  </si>
  <si>
    <r>
      <t>REFERÊNCIA: SINAPI 10/2021 e CPOS 183 -08/2021 –</t>
    </r>
    <r>
      <rPr>
        <b/>
        <sz val="10"/>
        <color rgb="FFFF0000"/>
        <rFont val="Arial"/>
        <family val="2"/>
        <charset val="1"/>
      </rPr>
      <t xml:space="preserve"> </t>
    </r>
    <r>
      <rPr>
        <b/>
        <sz val="10"/>
        <color rgb="FF000000"/>
        <rFont val="Arial"/>
        <family val="2"/>
        <charset val="1"/>
      </rPr>
      <t>DESONERADO</t>
    </r>
  </si>
  <si>
    <t>TRANSPORTE COM CAMINHÃO TANQUE DE TRANSPORTE DE MATERIAL ASFÁLTICO DE 30000 L, EM VIA URBANA PAVIMENTADA, ADICIONAL PARA DMT EXCEDENTE A 30 KM (UNIDADE: TXKM). AF_07/2020</t>
  </si>
  <si>
    <t>TRANSPORTE COM CAMINHÃO TANQUE DE TRANSPORTE DE MATERIAL ASFÁLTICO DE 20000 L, EM VIA URBANA PAVIMENTADA, DMT ATÉ 30KM (UNIDADE: TXKM). AF_07/2020</t>
  </si>
  <si>
    <t>TRANSPORTE COM CAMINHÃO BASCULANTE DE 10 M³, EM VIA URBANA EM REVESTIM ENTO PRIMÁRIO (UNIDADE: M3XKM). AF_07/2020</t>
  </si>
  <si>
    <t>CARGA, MANOBRA E DESCARGA DE SOLOS E MATERIAIS GRANULARES EM CAMINHÃO BASCULANTE 6 M³ - CARGA COM PÁ CARREGADEIRA (CAÇAMBA DE 1,7 A 2,8 M³ / 128 HP) E DESCARGA LIVRE (UNIDADE: M3). AF_07/2020</t>
  </si>
  <si>
    <t>IMPRIMADURA BET.IMPERMEABILIZANTE</t>
  </si>
  <si>
    <t>PREPARO DE FUNDO DE VALA COM LARGURA MAIOR OU IGUAL A 1,5 M E MENOR QUE 2,5 M, COM CAMADA DE BRITA, LANÇAMENTO MANUAL. AF_08/2020</t>
  </si>
  <si>
    <t>PLANILHA ORÇAMENTÁRIA</t>
  </si>
  <si>
    <t xml:space="preserve">Largura: 4,00 m - Altura: 1,50 m  </t>
  </si>
  <si>
    <t>2.1</t>
  </si>
  <si>
    <t>2.1.1</t>
  </si>
  <si>
    <t>2.1.2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</si>
  <si>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</si>
  <si>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</si>
  <si>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</si>
  <si>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</si>
  <si>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</si>
  <si>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</si>
  <si>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</si>
  <si>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</si>
  <si>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</si>
  <si>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2.3.5</t>
  </si>
  <si>
    <t>2.4</t>
  </si>
  <si>
    <t>2.4.1</t>
  </si>
  <si>
    <t>2.4.2</t>
  </si>
  <si>
    <t>2.5</t>
  </si>
  <si>
    <t>2.5.1</t>
  </si>
  <si>
    <t>2.5.2</t>
  </si>
  <si>
    <t>2.2</t>
  </si>
  <si>
    <t>VALOR</t>
  </si>
  <si>
    <t>CRONOGRAMA FISÍCO-FINANCEIRO</t>
  </si>
  <si>
    <t>1º MÊS</t>
  </si>
  <si>
    <t>2º MÊS</t>
  </si>
  <si>
    <t>3º MÊS</t>
  </si>
  <si>
    <t>TOTALCOM BDI</t>
  </si>
  <si>
    <t>TOTALCOM BDI ACUMULADO</t>
  </si>
  <si>
    <t>MEDIÇÃO E DOCUMENTOS FINAIS</t>
  </si>
  <si>
    <t>LOGO DA EMPRESA</t>
  </si>
  <si>
    <t>BDI =&gt;</t>
  </si>
  <si>
    <t>Paraguaçu Paulista,  de          de 202</t>
  </si>
  <si>
    <t>RESPONSÁVEL TÉCNICO EMPRESA</t>
  </si>
  <si>
    <t>CREA</t>
  </si>
  <si>
    <t>RESPONSÁVEL  EMPRESA</t>
  </si>
  <si>
    <t>CNPJ</t>
  </si>
  <si>
    <t>DATA:   /  /202                                                                                                                                                                                 DATA BASE:</t>
  </si>
  <si>
    <t>DATA:    /   /202                                                                                                                                                                          DATA BASE: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</si>
</sst>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R$-416]\ #,##0.00;[Red]\-[$R$-416]\ #,##0.00"/>
    <numFmt numFmtId="165" formatCode="_(* #,##0.00_);_(* \(#,##0.00\);_(* \-??_);_(@_)"/>
  </numFmts>
  <fonts count="28" x14ac:knownFonts="1">
    <font>
      <sz val="10"/>
      <name val="Arial"/>
      <family val="2"/>
      <charset val="1"/>
    </font>
    <font>
      <b/>
      <sz val="11"/>
      <name val="Arial"/>
      <family val="1"/>
      <charset val="1"/>
    </font>
    <font>
      <b/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b/>
      <sz val="10"/>
      <color rgb="FFFF0000"/>
      <name val="Arial"/>
      <family val="2"/>
      <charset val="1"/>
    </font>
    <font>
      <b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2"/>
      <color rgb="FF000000"/>
      <name val="Arial"/>
      <family val="2"/>
      <charset val="1"/>
    </font>
    <font>
      <b/>
      <sz val="10"/>
      <color rgb="FFFF0000"/>
      <name val="Arial"/>
      <family val="1"/>
      <charset val="1"/>
    </font>
    <font>
      <b/>
      <sz val="12"/>
      <color rgb="FF000000"/>
      <name val="Arial"/>
      <family val="2"/>
      <charset val="1"/>
    </font>
    <font>
      <sz val="10"/>
      <name val="Arial"/>
      <family val="2"/>
    </font>
    <font>
      <sz val="10"/>
      <color rgb="FF000000"/>
      <name val="Arial"/>
      <family val="2"/>
      <charset val="1"/>
    </font>
    <font>
      <sz val="10"/>
      <name val="Arial"/>
      <family val="1"/>
      <charset val="1"/>
    </font>
    <font>
      <b/>
      <sz val="10"/>
      <name val="Arial"/>
      <family val="1"/>
      <charset val="1"/>
    </font>
    <font>
      <sz val="11"/>
      <name val="Arial"/>
      <family val="2"/>
      <charset val="1"/>
    </font>
    <font>
      <sz val="12"/>
      <name val="Arial"/>
      <family val="2"/>
      <charset val="1"/>
    </font>
    <font>
      <sz val="9"/>
      <color rgb="FF000000"/>
      <name val="Arial"/>
      <family val="1"/>
      <charset val="1"/>
    </font>
    <font>
      <sz val="9"/>
      <name val="Arial"/>
      <family val="1"/>
      <charset val="1"/>
    </font>
    <font>
      <b/>
      <sz val="9"/>
      <color rgb="FF000000"/>
      <name val="Arial"/>
      <family val="1"/>
      <charset val="1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0000"/>
      <name val="Arial"/>
      <family val="2"/>
    </font>
    <font>
      <b/>
      <sz val="16"/>
      <name val="Arial"/>
      <family val="2"/>
    </font>
    <font>
      <b/>
      <sz val="16"/>
      <name val="Arial"/>
      <family val="1"/>
      <charset val="1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5CE"/>
      </patternFill>
    </fill>
    <fill>
      <patternFill patternType="solid">
        <fgColor rgb="FFFFF5CE"/>
        <bgColor rgb="FFFFFFFF"/>
      </patternFill>
    </fill>
    <fill>
      <patternFill patternType="solid">
        <fgColor rgb="FFD8ECF6"/>
        <bgColor rgb="FFCCFFFF"/>
      </patternFill>
    </fill>
    <fill>
      <patternFill patternType="solid">
        <fgColor theme="8" tint="0.59999389629810485"/>
        <bgColor rgb="FFFFF5CE"/>
      </patternFill>
    </fill>
    <fill>
      <patternFill patternType="solid">
        <fgColor theme="0"/>
        <bgColor rgb="FFFFF5CE"/>
      </patternFill>
    </fill>
    <fill>
      <patternFill patternType="solid">
        <fgColor rgb="FFBED5EE"/>
        <bgColor rgb="FFCCFFFF"/>
      </patternFill>
    </fill>
    <fill>
      <patternFill patternType="solid">
        <fgColor rgb="FF5297C6"/>
        <bgColor rgb="FFFFF5CE"/>
      </patternFill>
    </fill>
    <fill>
      <patternFill patternType="solid">
        <fgColor theme="2" tint="-9.9978637043366805E-2"/>
        <bgColor rgb="FFFFF5CE"/>
      </patternFill>
    </fill>
  </fills>
  <borders count="3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 style="thin">
        <color auto="1"/>
      </bottom>
      <diagonal/>
    </border>
  </borders>
  <cellStyleXfs count="2">
    <xf numFmtId="0" fontId="0" fillId="0" borderId="0"/>
    <xf numFmtId="165" fontId="11" fillId="0" borderId="0" applyBorder="0" applyProtection="0"/>
  </cellStyleXfs>
  <cellXfs count="118">
    <xf numFmtId="0" fontId="0" fillId="0" borderId="0" xfId="0"/>
    <xf numFmtId="0" fontId="0" fillId="0" borderId="1" xfId="0" applyBorder="1"/>
    <xf numFmtId="0" fontId="6" fillId="4" borderId="3" xfId="0" applyFont="1" applyFill="1" applyBorder="1" applyAlignment="1">
      <alignment horizontal="left" vertical="top" wrapText="1"/>
    </xf>
    <xf numFmtId="0" fontId="0" fillId="3" borderId="0" xfId="0" applyFill="1"/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right" vertical="top" wrapText="1"/>
    </xf>
    <xf numFmtId="0" fontId="7" fillId="0" borderId="3" xfId="0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right" vertical="center" wrapText="1"/>
    </xf>
    <xf numFmtId="0" fontId="9" fillId="4" borderId="3" xfId="0" applyFont="1" applyFill="1" applyBorder="1" applyAlignment="1">
      <alignment horizontal="right" vertical="top" wrapText="1"/>
    </xf>
    <xf numFmtId="0" fontId="9" fillId="4" borderId="3" xfId="0" applyFont="1" applyFill="1" applyBorder="1" applyAlignment="1">
      <alignment horizontal="left" vertical="top" wrapText="1"/>
    </xf>
    <xf numFmtId="164" fontId="10" fillId="4" borderId="5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horizontal="left" vertical="center"/>
    </xf>
    <xf numFmtId="0" fontId="0" fillId="0" borderId="4" xfId="1" applyNumberFormat="1" applyFont="1" applyBorder="1" applyAlignment="1" applyProtection="1">
      <alignment horizontal="left" vertical="center" wrapText="1" shrinkToFit="1"/>
      <protection locked="0"/>
    </xf>
    <xf numFmtId="0" fontId="13" fillId="2" borderId="0" xfId="0" applyFont="1" applyFill="1" applyAlignment="1">
      <alignment horizontal="center" vertical="top" wrapText="1"/>
    </xf>
    <xf numFmtId="0" fontId="13" fillId="2" borderId="0" xfId="0" applyFont="1" applyFill="1" applyAlignment="1">
      <alignment horizontal="left" vertical="top" wrapText="1"/>
    </xf>
    <xf numFmtId="0" fontId="14" fillId="2" borderId="0" xfId="0" applyFont="1" applyFill="1" applyAlignment="1">
      <alignment horizontal="right" vertical="top" wrapText="1"/>
    </xf>
    <xf numFmtId="0" fontId="15" fillId="2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164" fontId="10" fillId="4" borderId="0" xfId="0" applyNumberFormat="1" applyFont="1" applyFill="1" applyBorder="1" applyAlignment="1">
      <alignment horizontal="right" vertical="center" wrapText="1"/>
    </xf>
    <xf numFmtId="164" fontId="10" fillId="4" borderId="7" xfId="0" applyNumberFormat="1" applyFont="1" applyFill="1" applyBorder="1" applyAlignment="1">
      <alignment horizontal="right" vertical="center" wrapText="1"/>
    </xf>
    <xf numFmtId="164" fontId="16" fillId="0" borderId="6" xfId="0" applyNumberFormat="1" applyFont="1" applyBorder="1" applyAlignment="1">
      <alignment horizontal="right" vertical="center" wrapText="1"/>
    </xf>
    <xf numFmtId="164" fontId="8" fillId="0" borderId="6" xfId="0" applyNumberFormat="1" applyFont="1" applyBorder="1" applyAlignment="1">
      <alignment horizontal="right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0" fillId="3" borderId="9" xfId="1" applyNumberFormat="1" applyFont="1" applyFill="1" applyBorder="1" applyAlignment="1" applyProtection="1">
      <alignment horizontal="left" vertical="center" wrapText="1" shrinkToFit="1"/>
      <protection locked="0"/>
    </xf>
    <xf numFmtId="0" fontId="12" fillId="3" borderId="9" xfId="1" applyNumberFormat="1" applyFont="1" applyFill="1" applyBorder="1" applyAlignment="1" applyProtection="1">
      <alignment horizontal="left" vertical="center" wrapText="1" shrinkToFit="1"/>
      <protection locked="0"/>
    </xf>
    <xf numFmtId="0" fontId="0" fillId="3" borderId="5" xfId="0" applyFill="1" applyBorder="1"/>
    <xf numFmtId="0" fontId="0" fillId="3" borderId="9" xfId="1" applyNumberFormat="1" applyFont="1" applyFill="1" applyBorder="1" applyAlignment="1" applyProtection="1">
      <alignment horizontal="left" vertical="top" wrapText="1" shrinkToFit="1"/>
      <protection locked="0"/>
    </xf>
    <xf numFmtId="164" fontId="10" fillId="4" borderId="4" xfId="0" applyNumberFormat="1" applyFont="1" applyFill="1" applyBorder="1" applyAlignment="1">
      <alignment horizontal="right" vertical="center" wrapText="1"/>
    </xf>
    <xf numFmtId="164" fontId="16" fillId="0" borderId="4" xfId="0" applyNumberFormat="1" applyFont="1" applyBorder="1" applyAlignment="1">
      <alignment horizontal="right" vertical="center" wrapText="1"/>
    </xf>
    <xf numFmtId="164" fontId="8" fillId="0" borderId="4" xfId="0" applyNumberFormat="1" applyFont="1" applyBorder="1" applyAlignment="1">
      <alignment horizontal="right" vertical="center" wrapText="1"/>
    </xf>
    <xf numFmtId="0" fontId="16" fillId="2" borderId="0" xfId="0" applyFont="1" applyFill="1" applyBorder="1" applyAlignment="1">
      <alignment horizontal="center"/>
    </xf>
    <xf numFmtId="2" fontId="7" fillId="0" borderId="3" xfId="0" applyNumberFormat="1" applyFont="1" applyBorder="1" applyAlignment="1">
      <alignment horizontal="right" vertical="top" wrapText="1"/>
    </xf>
    <xf numFmtId="164" fontId="0" fillId="0" borderId="0" xfId="0" applyNumberFormat="1"/>
    <xf numFmtId="0" fontId="1" fillId="5" borderId="4" xfId="0" applyFont="1" applyFill="1" applyBorder="1" applyAlignment="1">
      <alignment horizontal="right" vertical="top" wrapText="1"/>
    </xf>
    <xf numFmtId="0" fontId="6" fillId="4" borderId="10" xfId="0" applyFont="1" applyFill="1" applyBorder="1" applyAlignment="1">
      <alignment horizontal="left" vertical="top" wrapText="1"/>
    </xf>
    <xf numFmtId="0" fontId="6" fillId="4" borderId="10" xfId="0" applyFont="1" applyFill="1" applyBorder="1" applyAlignment="1">
      <alignment horizontal="right" vertical="top" wrapText="1"/>
    </xf>
    <xf numFmtId="164" fontId="10" fillId="4" borderId="11" xfId="0" applyNumberFormat="1" applyFont="1" applyFill="1" applyBorder="1" applyAlignment="1">
      <alignment horizontal="right" vertical="center" wrapText="1"/>
    </xf>
    <xf numFmtId="0" fontId="1" fillId="5" borderId="4" xfId="0" applyFont="1" applyFill="1" applyBorder="1" applyAlignment="1">
      <alignment horizontal="left" vertical="top" wrapText="1"/>
    </xf>
    <xf numFmtId="0" fontId="1" fillId="5" borderId="4" xfId="0" applyFont="1" applyFill="1" applyBorder="1" applyAlignment="1">
      <alignment horizontal="center" vertical="top" wrapText="1"/>
    </xf>
    <xf numFmtId="0" fontId="1" fillId="5" borderId="12" xfId="0" applyFont="1" applyFill="1" applyBorder="1" applyAlignment="1">
      <alignment horizontal="right" vertical="top" wrapText="1"/>
    </xf>
    <xf numFmtId="10" fontId="2" fillId="6" borderId="14" xfId="0" applyNumberFormat="1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wrapText="1"/>
    </xf>
    <xf numFmtId="0" fontId="0" fillId="3" borderId="9" xfId="0" applyFill="1" applyBorder="1"/>
    <xf numFmtId="0" fontId="2" fillId="6" borderId="14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164" fontId="20" fillId="4" borderId="4" xfId="0" applyNumberFormat="1" applyFont="1" applyFill="1" applyBorder="1" applyAlignment="1">
      <alignment horizontal="right" vertical="center" wrapText="1"/>
    </xf>
    <xf numFmtId="0" fontId="22" fillId="4" borderId="4" xfId="0" applyFont="1" applyFill="1" applyBorder="1" applyAlignment="1">
      <alignment horizontal="left" vertical="top" wrapText="1"/>
    </xf>
    <xf numFmtId="164" fontId="11" fillId="4" borderId="4" xfId="0" applyNumberFormat="1" applyFont="1" applyFill="1" applyBorder="1" applyAlignment="1">
      <alignment horizontal="left" vertical="top" wrapText="1"/>
    </xf>
    <xf numFmtId="0" fontId="11" fillId="4" borderId="4" xfId="0" applyFont="1" applyFill="1" applyBorder="1" applyAlignment="1">
      <alignment horizontal="left" vertical="top" wrapText="1"/>
    </xf>
    <xf numFmtId="0" fontId="19" fillId="4" borderId="4" xfId="0" applyFont="1" applyFill="1" applyBorder="1" applyAlignment="1">
      <alignment horizontal="left" vertical="top" wrapText="1"/>
    </xf>
    <xf numFmtId="164" fontId="22" fillId="4" borderId="4" xfId="0" applyNumberFormat="1" applyFont="1" applyFill="1" applyBorder="1" applyAlignment="1">
      <alignment horizontal="right" vertical="top" wrapText="1"/>
    </xf>
    <xf numFmtId="0" fontId="16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6" fillId="7" borderId="4" xfId="0" applyFont="1" applyFill="1" applyBorder="1" applyAlignment="1">
      <alignment horizontal="left" vertical="top" wrapText="1"/>
    </xf>
    <xf numFmtId="164" fontId="20" fillId="7" borderId="4" xfId="0" applyNumberFormat="1" applyFont="1" applyFill="1" applyBorder="1" applyAlignment="1">
      <alignment horizontal="right" vertical="center" wrapText="1"/>
    </xf>
    <xf numFmtId="0" fontId="21" fillId="7" borderId="4" xfId="0" applyFont="1" applyFill="1" applyBorder="1" applyAlignment="1">
      <alignment horizontal="left" vertical="top" wrapText="1"/>
    </xf>
    <xf numFmtId="164" fontId="10" fillId="7" borderId="4" xfId="0" applyNumberFormat="1" applyFont="1" applyFill="1" applyBorder="1" applyAlignment="1">
      <alignment horizontal="right" vertical="center" wrapText="1"/>
    </xf>
    <xf numFmtId="0" fontId="25" fillId="7" borderId="4" xfId="0" applyFont="1" applyFill="1" applyBorder="1" applyAlignment="1">
      <alignment horizontal="right" vertical="top" wrapText="1"/>
    </xf>
    <xf numFmtId="0" fontId="22" fillId="7" borderId="4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right" vertical="top" wrapText="1"/>
    </xf>
    <xf numFmtId="164" fontId="24" fillId="7" borderId="4" xfId="0" applyNumberFormat="1" applyFont="1" applyFill="1" applyBorder="1" applyAlignment="1">
      <alignment horizontal="right" vertical="center" wrapText="1"/>
    </xf>
    <xf numFmtId="0" fontId="1" fillId="8" borderId="4" xfId="0" applyFont="1" applyFill="1" applyBorder="1" applyAlignment="1">
      <alignment horizontal="left" vertical="top" wrapText="1"/>
    </xf>
    <xf numFmtId="0" fontId="1" fillId="8" borderId="4" xfId="0" applyFont="1" applyFill="1" applyBorder="1" applyAlignment="1">
      <alignment horizontal="right" vertical="top" wrapText="1"/>
    </xf>
    <xf numFmtId="0" fontId="14" fillId="2" borderId="18" xfId="0" applyFont="1" applyFill="1" applyBorder="1" applyAlignment="1">
      <alignment horizontal="right" vertical="top" wrapText="1"/>
    </xf>
    <xf numFmtId="0" fontId="0" fillId="0" borderId="18" xfId="0" applyBorder="1"/>
    <xf numFmtId="0" fontId="0" fillId="0" borderId="0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23" fillId="2" borderId="4" xfId="0" applyFont="1" applyFill="1" applyBorder="1" applyAlignment="1">
      <alignment horizontal="left" vertical="top" wrapText="1"/>
    </xf>
    <xf numFmtId="164" fontId="24" fillId="4" borderId="4" xfId="0" applyNumberFormat="1" applyFont="1" applyFill="1" applyBorder="1" applyAlignment="1">
      <alignment horizontal="right" vertical="center" wrapText="1"/>
    </xf>
    <xf numFmtId="0" fontId="23" fillId="0" borderId="4" xfId="0" applyFont="1" applyBorder="1"/>
    <xf numFmtId="0" fontId="1" fillId="8" borderId="4" xfId="0" applyFont="1" applyFill="1" applyBorder="1" applyAlignment="1">
      <alignment horizontal="center" vertical="top" wrapText="1"/>
    </xf>
    <xf numFmtId="0" fontId="2" fillId="6" borderId="27" xfId="0" applyFont="1" applyFill="1" applyBorder="1" applyAlignment="1">
      <alignment horizontal="right"/>
    </xf>
    <xf numFmtId="10" fontId="2" fillId="6" borderId="26" xfId="0" applyNumberFormat="1" applyFont="1" applyFill="1" applyBorder="1" applyAlignment="1">
      <alignment horizontal="center"/>
    </xf>
    <xf numFmtId="0" fontId="2" fillId="6" borderId="6" xfId="0" applyFont="1" applyFill="1" applyBorder="1" applyAlignment="1">
      <alignment horizontal="right"/>
    </xf>
    <xf numFmtId="10" fontId="2" fillId="9" borderId="4" xfId="0" applyNumberFormat="1" applyFont="1" applyFill="1" applyBorder="1" applyAlignment="1">
      <alignment horizontal="center"/>
    </xf>
    <xf numFmtId="0" fontId="26" fillId="2" borderId="2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right" vertical="top" wrapText="1"/>
    </xf>
    <xf numFmtId="0" fontId="14" fillId="2" borderId="0" xfId="0" applyFont="1" applyFill="1" applyBorder="1" applyAlignment="1">
      <alignment horizontal="left" vertical="top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23" xfId="0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0" fontId="1" fillId="2" borderId="20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2" fillId="6" borderId="16" xfId="0" applyFont="1" applyFill="1" applyBorder="1" applyAlignment="1">
      <alignment horizontal="left"/>
    </xf>
    <xf numFmtId="0" fontId="2" fillId="6" borderId="17" xfId="0" applyFont="1" applyFill="1" applyBorder="1" applyAlignment="1">
      <alignment horizontal="left"/>
    </xf>
    <xf numFmtId="0" fontId="2" fillId="6" borderId="13" xfId="0" applyFont="1" applyFill="1" applyBorder="1" applyAlignment="1">
      <alignment horizontal="left"/>
    </xf>
    <xf numFmtId="0" fontId="2" fillId="6" borderId="18" xfId="0" applyFont="1" applyFill="1" applyBorder="1" applyAlignment="1">
      <alignment horizontal="left" wrapText="1"/>
    </xf>
    <xf numFmtId="0" fontId="2" fillId="6" borderId="0" xfId="0" applyFont="1" applyFill="1" applyBorder="1" applyAlignment="1">
      <alignment horizontal="left" wrapText="1"/>
    </xf>
    <xf numFmtId="0" fontId="2" fillId="6" borderId="19" xfId="0" applyFont="1" applyFill="1" applyBorder="1" applyAlignment="1">
      <alignment horizontal="left" wrapText="1"/>
    </xf>
    <xf numFmtId="0" fontId="2" fillId="6" borderId="18" xfId="0" applyFont="1" applyFill="1" applyBorder="1" applyAlignment="1">
      <alignment horizontal="left" vertical="center" wrapText="1"/>
    </xf>
    <xf numFmtId="0" fontId="2" fillId="6" borderId="19" xfId="0" applyFont="1" applyFill="1" applyBorder="1" applyAlignment="1">
      <alignment horizontal="left" vertical="center" wrapText="1"/>
    </xf>
    <xf numFmtId="0" fontId="2" fillId="6" borderId="20" xfId="0" applyFont="1" applyFill="1" applyBorder="1" applyAlignment="1">
      <alignment horizontal="left" vertical="center" wrapText="1"/>
    </xf>
    <xf numFmtId="0" fontId="2" fillId="6" borderId="21" xfId="0" applyFont="1" applyFill="1" applyBorder="1" applyAlignment="1">
      <alignment horizontal="left" vertical="center" wrapText="1"/>
    </xf>
    <xf numFmtId="0" fontId="2" fillId="6" borderId="22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6" fillId="2" borderId="0" xfId="0" applyFont="1" applyFill="1" applyBorder="1" applyAlignment="1">
      <alignment horizontal="center"/>
    </xf>
    <xf numFmtId="0" fontId="14" fillId="2" borderId="16" xfId="0" applyFont="1" applyFill="1" applyBorder="1" applyAlignment="1">
      <alignment horizontal="center" vertical="top" wrapText="1"/>
    </xf>
    <xf numFmtId="0" fontId="14" fillId="2" borderId="17" xfId="0" applyFont="1" applyFill="1" applyBorder="1" applyAlignment="1">
      <alignment horizontal="center" vertical="top" wrapText="1"/>
    </xf>
    <xf numFmtId="0" fontId="14" fillId="2" borderId="13" xfId="0" applyFont="1" applyFill="1" applyBorder="1" applyAlignment="1">
      <alignment horizontal="center" vertical="top" wrapText="1"/>
    </xf>
    <xf numFmtId="0" fontId="2" fillId="6" borderId="25" xfId="0" applyFont="1" applyFill="1" applyBorder="1" applyAlignment="1">
      <alignment horizontal="left" vertical="center"/>
    </xf>
    <xf numFmtId="0" fontId="2" fillId="6" borderId="26" xfId="0" applyFont="1" applyFill="1" applyBorder="1" applyAlignment="1">
      <alignment horizontal="left" vertical="center"/>
    </xf>
    <xf numFmtId="0" fontId="1" fillId="2" borderId="28" xfId="0" applyFont="1" applyFill="1" applyBorder="1" applyAlignment="1">
      <alignment horizontal="center" wrapText="1"/>
    </xf>
    <xf numFmtId="0" fontId="1" fillId="2" borderId="29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2" fillId="6" borderId="24" xfId="0" applyFont="1" applyFill="1" applyBorder="1" applyAlignment="1">
      <alignment horizontal="left" vertical="center" wrapText="1"/>
    </xf>
    <xf numFmtId="0" fontId="27" fillId="2" borderId="28" xfId="0" applyFont="1" applyFill="1" applyBorder="1" applyAlignment="1">
      <alignment horizontal="center" vertical="center" wrapText="1"/>
    </xf>
    <xf numFmtId="0" fontId="27" fillId="2" borderId="29" xfId="0" applyFont="1" applyFill="1" applyBorder="1" applyAlignment="1">
      <alignment horizontal="center" vertical="center" wrapText="1"/>
    </xf>
    <xf numFmtId="0" fontId="27" fillId="2" borderId="9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16"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5CE"/>
      <rgbColor rgb="FFD8ECF6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297C6"/>
      <color rgb="FF408CC0"/>
      <color rgb="FF0066FF"/>
      <color rgb="FFBED5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showOutlineSymbols="0" view="pageBreakPreview" zoomScale="115" zoomScaleNormal="115" zoomScaleSheetLayoutView="115" zoomScalePageLayoutView="110" workbookViewId="0">
      <selection activeCell="A7" sqref="A7:H7"/>
    </sheetView>
  </sheetViews>
  <sheetFormatPr defaultRowHeight="12.75" x14ac:dyDescent="0.2"/>
  <cols>
    <col min="1" max="1" width="6" customWidth="1"/>
    <col min="2" max="2" width="12.140625" customWidth="1"/>
    <col min="3" max="3" width="9.140625" customWidth="1"/>
    <col min="4" max="4" width="62.42578125" customWidth="1"/>
    <col min="5" max="5" width="8.28515625" customWidth="1"/>
    <col min="6" max="6" width="12.42578125" customWidth="1"/>
    <col min="7" max="7" width="14.5703125" customWidth="1"/>
    <col min="8" max="8" width="17" customWidth="1"/>
    <col min="9" max="9" width="18.140625" customWidth="1"/>
    <col min="10" max="10" width="33.85546875" customWidth="1"/>
    <col min="11" max="1024" width="9.7109375" customWidth="1"/>
    <col min="1025" max="1026" width="11.5703125"/>
  </cols>
  <sheetData>
    <row r="1" spans="1:10" ht="98.25" customHeight="1" x14ac:dyDescent="0.2">
      <c r="A1" s="80" t="s">
        <v>92</v>
      </c>
      <c r="B1" s="81"/>
      <c r="C1" s="81"/>
      <c r="D1" s="81"/>
      <c r="E1" s="81"/>
      <c r="F1" s="81"/>
      <c r="G1" s="81"/>
      <c r="H1" s="81"/>
      <c r="I1" s="82"/>
      <c r="J1" s="1"/>
    </row>
    <row r="2" spans="1:10" ht="15" customHeight="1" x14ac:dyDescent="0.2">
      <c r="A2" s="92" t="s">
        <v>0</v>
      </c>
      <c r="B2" s="93"/>
      <c r="C2" s="93"/>
      <c r="D2" s="93"/>
      <c r="E2" s="93"/>
      <c r="F2" s="93"/>
      <c r="G2" s="93"/>
      <c r="H2" s="93"/>
      <c r="I2" s="94"/>
    </row>
    <row r="3" spans="1:10" ht="14.25" customHeight="1" x14ac:dyDescent="0.2">
      <c r="A3" s="95" t="s">
        <v>1</v>
      </c>
      <c r="B3" s="96"/>
      <c r="C3" s="96"/>
      <c r="D3" s="96"/>
      <c r="E3" s="96"/>
      <c r="F3" s="96"/>
      <c r="G3" s="96"/>
      <c r="H3" s="96"/>
      <c r="I3" s="97"/>
    </row>
    <row r="4" spans="1:10" ht="15" customHeight="1" x14ac:dyDescent="0.2">
      <c r="A4" s="95" t="s">
        <v>2</v>
      </c>
      <c r="B4" s="96"/>
      <c r="C4" s="96"/>
      <c r="D4" s="96"/>
      <c r="E4" s="96"/>
      <c r="F4" s="96"/>
      <c r="G4" s="96"/>
      <c r="H4" s="96"/>
      <c r="I4" s="97"/>
    </row>
    <row r="5" spans="1:10" ht="14.25" customHeight="1" x14ac:dyDescent="0.2">
      <c r="A5" s="98" t="s">
        <v>55</v>
      </c>
      <c r="B5" s="87"/>
      <c r="C5" s="87"/>
      <c r="D5" s="87"/>
      <c r="E5" s="87"/>
      <c r="F5" s="87"/>
      <c r="G5" s="87"/>
      <c r="H5" s="87"/>
      <c r="I5" s="99"/>
    </row>
    <row r="6" spans="1:10" ht="15.75" customHeight="1" x14ac:dyDescent="0.2">
      <c r="A6" s="100" t="s">
        <v>3</v>
      </c>
      <c r="B6" s="101"/>
      <c r="C6" s="101"/>
      <c r="D6" s="101"/>
      <c r="E6" s="101"/>
      <c r="F6" s="101"/>
      <c r="G6" s="101"/>
      <c r="H6" s="101"/>
      <c r="I6" s="102"/>
    </row>
    <row r="7" spans="1:10" ht="13.5" customHeight="1" x14ac:dyDescent="0.2">
      <c r="A7" s="85" t="s">
        <v>99</v>
      </c>
      <c r="B7" s="86"/>
      <c r="C7" s="86"/>
      <c r="D7" s="86"/>
      <c r="E7" s="86"/>
      <c r="F7" s="86"/>
      <c r="G7" s="86"/>
      <c r="H7" s="87"/>
      <c r="I7" s="43"/>
    </row>
    <row r="8" spans="1:10" x14ac:dyDescent="0.2">
      <c r="A8" s="88"/>
      <c r="B8" s="89"/>
      <c r="C8" s="89"/>
      <c r="D8" s="89"/>
      <c r="E8" s="89"/>
      <c r="F8" s="89"/>
      <c r="G8" s="78" t="s">
        <v>93</v>
      </c>
      <c r="H8" s="79">
        <v>0</v>
      </c>
      <c r="I8" s="40"/>
    </row>
    <row r="9" spans="1:10" ht="14.85" customHeight="1" x14ac:dyDescent="0.25">
      <c r="A9" s="90" t="s">
        <v>62</v>
      </c>
      <c r="B9" s="91"/>
      <c r="C9" s="91"/>
      <c r="D9" s="91"/>
      <c r="E9" s="91"/>
      <c r="F9" s="91"/>
      <c r="G9" s="91"/>
      <c r="H9" s="91"/>
      <c r="I9" s="41"/>
    </row>
    <row r="10" spans="1:10" ht="30" customHeight="1" x14ac:dyDescent="0.2">
      <c r="A10" s="37" t="s">
        <v>4</v>
      </c>
      <c r="B10" s="33" t="s">
        <v>5</v>
      </c>
      <c r="C10" s="37" t="s">
        <v>6</v>
      </c>
      <c r="D10" s="37" t="s">
        <v>7</v>
      </c>
      <c r="E10" s="38" t="s">
        <v>8</v>
      </c>
      <c r="F10" s="33" t="s">
        <v>9</v>
      </c>
      <c r="G10" s="33" t="s">
        <v>10</v>
      </c>
      <c r="H10" s="33" t="s">
        <v>11</v>
      </c>
      <c r="I10" s="39" t="s">
        <v>11</v>
      </c>
      <c r="J10" s="22" t="s">
        <v>12</v>
      </c>
    </row>
    <row r="11" spans="1:10" ht="24" customHeight="1" x14ac:dyDescent="0.2">
      <c r="A11" s="34" t="s">
        <v>13</v>
      </c>
      <c r="B11" s="34"/>
      <c r="C11" s="34"/>
      <c r="D11" s="34" t="s">
        <v>14</v>
      </c>
      <c r="E11" s="34"/>
      <c r="F11" s="35"/>
      <c r="G11" s="34"/>
      <c r="H11" s="36">
        <f>H12</f>
        <v>0</v>
      </c>
      <c r="I11" s="27">
        <f>H11+H11*H8</f>
        <v>0</v>
      </c>
      <c r="J11" s="3"/>
    </row>
    <row r="12" spans="1:10" ht="15" x14ac:dyDescent="0.2">
      <c r="A12" s="4" t="s">
        <v>15</v>
      </c>
      <c r="B12" s="5"/>
      <c r="C12" s="4"/>
      <c r="D12" s="44" t="s">
        <v>16</v>
      </c>
      <c r="E12" s="6" t="s">
        <v>17</v>
      </c>
      <c r="F12" s="31">
        <v>6</v>
      </c>
      <c r="G12" s="7"/>
      <c r="H12" s="20">
        <f>ROUND(G12*F12,2)</f>
        <v>0</v>
      </c>
      <c r="I12" s="28"/>
      <c r="J12" s="42" t="s">
        <v>63</v>
      </c>
    </row>
    <row r="13" spans="1:10" ht="15.75" x14ac:dyDescent="0.2">
      <c r="A13" s="2">
        <v>2</v>
      </c>
      <c r="B13" s="2"/>
      <c r="C13" s="2"/>
      <c r="D13" s="2" t="s">
        <v>18</v>
      </c>
      <c r="E13" s="2"/>
      <c r="F13" s="8"/>
      <c r="G13" s="9"/>
      <c r="H13" s="19">
        <f>H14+H17+H22++H28+H31</f>
        <v>0</v>
      </c>
      <c r="I13" s="27">
        <f>H13+H13*H8</f>
        <v>0</v>
      </c>
      <c r="J13" s="3"/>
    </row>
    <row r="14" spans="1:10" ht="15.75" x14ac:dyDescent="0.2">
      <c r="A14" s="2" t="s">
        <v>64</v>
      </c>
      <c r="B14" s="2"/>
      <c r="C14" s="2"/>
      <c r="D14" s="2" t="s">
        <v>19</v>
      </c>
      <c r="E14" s="2"/>
      <c r="F14" s="8"/>
      <c r="G14" s="9"/>
      <c r="H14" s="19">
        <f>SUM(H15:H16)</f>
        <v>0</v>
      </c>
      <c r="I14" s="27">
        <f>H14+H14*H8</f>
        <v>0</v>
      </c>
      <c r="J14" s="3"/>
    </row>
    <row r="15" spans="1:10" ht="24" x14ac:dyDescent="0.2">
      <c r="A15" s="4" t="s">
        <v>65</v>
      </c>
      <c r="B15" s="5"/>
      <c r="C15" s="4"/>
      <c r="D15" s="44" t="s">
        <v>20</v>
      </c>
      <c r="E15" s="6" t="s">
        <v>17</v>
      </c>
      <c r="F15" s="31">
        <v>2000</v>
      </c>
      <c r="G15" s="7"/>
      <c r="H15" s="21">
        <f>ROUND(G15*F15,2)</f>
        <v>0</v>
      </c>
      <c r="I15" s="29"/>
      <c r="J15" s="23" t="s">
        <v>21</v>
      </c>
    </row>
    <row r="16" spans="1:10" ht="15" x14ac:dyDescent="0.2">
      <c r="A16" s="4" t="s">
        <v>66</v>
      </c>
      <c r="B16" s="5"/>
      <c r="C16" s="4"/>
      <c r="D16" s="45" t="s">
        <v>22</v>
      </c>
      <c r="E16" s="6" t="s">
        <v>17</v>
      </c>
      <c r="F16" s="31">
        <v>2000</v>
      </c>
      <c r="G16" s="7"/>
      <c r="H16" s="21">
        <f>ROUND(G16*F16,2)</f>
        <v>0</v>
      </c>
      <c r="I16" s="29"/>
      <c r="J16" s="23" t="s">
        <v>21</v>
      </c>
    </row>
    <row r="17" spans="1:11" ht="15.75" x14ac:dyDescent="0.2">
      <c r="A17" s="2" t="s">
        <v>83</v>
      </c>
      <c r="B17" s="2"/>
      <c r="C17" s="2"/>
      <c r="D17" s="2" t="s">
        <v>23</v>
      </c>
      <c r="E17" s="2"/>
      <c r="F17" s="8"/>
      <c r="G17" s="9"/>
      <c r="H17" s="19">
        <f>SUM(H18:H21)</f>
        <v>0</v>
      </c>
      <c r="I17" s="27">
        <f>H17+H17*H8</f>
        <v>0</v>
      </c>
      <c r="J17" s="3"/>
    </row>
    <row r="18" spans="1:11" ht="36" x14ac:dyDescent="0.2">
      <c r="A18" s="4" t="s">
        <v>67</v>
      </c>
      <c r="B18" s="5"/>
      <c r="C18" s="4"/>
      <c r="D18" s="44" t="s">
        <v>24</v>
      </c>
      <c r="E18" s="6" t="s">
        <v>25</v>
      </c>
      <c r="F18" s="31">
        <v>400.2</v>
      </c>
      <c r="G18" s="7"/>
      <c r="H18" s="21">
        <f>ROUND(G18*F18,2)</f>
        <v>0</v>
      </c>
      <c r="I18" s="29"/>
      <c r="J18" s="23" t="s">
        <v>26</v>
      </c>
    </row>
    <row r="19" spans="1:11" ht="48" x14ac:dyDescent="0.2">
      <c r="A19" s="4" t="s">
        <v>68</v>
      </c>
      <c r="B19" s="5"/>
      <c r="C19" s="4"/>
      <c r="D19" s="44" t="s">
        <v>59</v>
      </c>
      <c r="E19" s="6" t="s">
        <v>25</v>
      </c>
      <c r="F19" s="31">
        <v>520.26</v>
      </c>
      <c r="G19" s="7"/>
      <c r="H19" s="21">
        <f>ROUND(G19*F19,2)</f>
        <v>0</v>
      </c>
      <c r="I19" s="29"/>
      <c r="J19" s="23" t="s">
        <v>27</v>
      </c>
    </row>
    <row r="20" spans="1:11" ht="36" x14ac:dyDescent="0.2">
      <c r="A20" s="4" t="s">
        <v>69</v>
      </c>
      <c r="B20" s="5"/>
      <c r="C20" s="4"/>
      <c r="D20" s="44" t="s">
        <v>28</v>
      </c>
      <c r="E20" s="6" t="s">
        <v>29</v>
      </c>
      <c r="F20" s="31">
        <v>5826.91</v>
      </c>
      <c r="G20" s="7"/>
      <c r="H20" s="21">
        <f>ROUND(G20*F20,2)</f>
        <v>0</v>
      </c>
      <c r="I20" s="29"/>
      <c r="J20" s="23" t="s">
        <v>30</v>
      </c>
    </row>
    <row r="21" spans="1:11" ht="15.75" customHeight="1" x14ac:dyDescent="0.2">
      <c r="A21" s="4" t="s">
        <v>70</v>
      </c>
      <c r="B21" s="5"/>
      <c r="C21" s="4"/>
      <c r="D21" s="45" t="s">
        <v>60</v>
      </c>
      <c r="E21" s="6" t="s">
        <v>17</v>
      </c>
      <c r="F21" s="31">
        <v>2001</v>
      </c>
      <c r="G21" s="7"/>
      <c r="H21" s="21">
        <f>ROUND(G21*F21,2)</f>
        <v>0</v>
      </c>
      <c r="I21" s="29"/>
      <c r="J21" s="23" t="s">
        <v>31</v>
      </c>
    </row>
    <row r="22" spans="1:11" ht="15.75" x14ac:dyDescent="0.2">
      <c r="A22" s="2" t="s">
        <v>71</v>
      </c>
      <c r="B22" s="2"/>
      <c r="C22" s="2"/>
      <c r="D22" s="2" t="s">
        <v>32</v>
      </c>
      <c r="E22" s="2"/>
      <c r="F22" s="8"/>
      <c r="G22" s="9"/>
      <c r="H22" s="19">
        <f>SUM(H23:H27)</f>
        <v>0</v>
      </c>
      <c r="I22" s="27">
        <f>H22+H22*H8</f>
        <v>0</v>
      </c>
      <c r="J22" s="3"/>
    </row>
    <row r="23" spans="1:11" ht="24" x14ac:dyDescent="0.2">
      <c r="A23" s="4" t="s">
        <v>72</v>
      </c>
      <c r="B23" s="5"/>
      <c r="C23" s="4"/>
      <c r="D23" s="44" t="s">
        <v>33</v>
      </c>
      <c r="E23" s="6" t="s">
        <v>17</v>
      </c>
      <c r="F23" s="31">
        <v>2001</v>
      </c>
      <c r="G23" s="7"/>
      <c r="H23" s="21">
        <f>ROUND(G23*F23,2)</f>
        <v>0</v>
      </c>
      <c r="I23" s="29"/>
      <c r="J23" s="23" t="s">
        <v>34</v>
      </c>
    </row>
    <row r="24" spans="1:11" ht="36" x14ac:dyDescent="0.2">
      <c r="A24" s="4" t="s">
        <v>73</v>
      </c>
      <c r="B24" s="5"/>
      <c r="C24" s="4"/>
      <c r="D24" s="44" t="s">
        <v>56</v>
      </c>
      <c r="E24" s="6" t="s">
        <v>35</v>
      </c>
      <c r="F24" s="31">
        <v>1428.62</v>
      </c>
      <c r="G24" s="7"/>
      <c r="H24" s="21">
        <f>ROUND(G24*F24,2)</f>
        <v>0</v>
      </c>
      <c r="I24" s="29"/>
      <c r="J24" s="24" t="s">
        <v>36</v>
      </c>
    </row>
    <row r="25" spans="1:11" ht="36" x14ac:dyDescent="0.2">
      <c r="A25" s="4" t="s">
        <v>74</v>
      </c>
      <c r="B25" s="5"/>
      <c r="C25" s="4"/>
      <c r="D25" s="44" t="s">
        <v>57</v>
      </c>
      <c r="E25" s="6" t="s">
        <v>35</v>
      </c>
      <c r="F25" s="31">
        <v>47.06</v>
      </c>
      <c r="G25" s="7"/>
      <c r="H25" s="21">
        <f>ROUND(G25*F25,2)</f>
        <v>0</v>
      </c>
      <c r="I25" s="29"/>
      <c r="J25" s="24" t="s">
        <v>37</v>
      </c>
    </row>
    <row r="26" spans="1:11" ht="36" x14ac:dyDescent="0.2">
      <c r="A26" s="4" t="s">
        <v>75</v>
      </c>
      <c r="B26" s="5"/>
      <c r="C26" s="4"/>
      <c r="D26" s="44" t="s">
        <v>38</v>
      </c>
      <c r="E26" s="6" t="s">
        <v>25</v>
      </c>
      <c r="F26" s="31">
        <v>80.040000000000006</v>
      </c>
      <c r="G26" s="7"/>
      <c r="H26" s="21">
        <f>ROUND(G26*F26,2)</f>
        <v>0</v>
      </c>
      <c r="I26" s="29"/>
      <c r="J26" s="23" t="s">
        <v>39</v>
      </c>
    </row>
    <row r="27" spans="1:11" ht="24" x14ac:dyDescent="0.2">
      <c r="A27" s="4" t="s">
        <v>76</v>
      </c>
      <c r="B27" s="5"/>
      <c r="C27" s="4"/>
      <c r="D27" s="44" t="s">
        <v>58</v>
      </c>
      <c r="E27" s="6" t="s">
        <v>29</v>
      </c>
      <c r="F27" s="31">
        <v>1120.56</v>
      </c>
      <c r="G27" s="7"/>
      <c r="H27" s="21">
        <f>ROUND(G27*F27,2)</f>
        <v>0</v>
      </c>
      <c r="I27" s="29"/>
      <c r="J27" s="23" t="s">
        <v>40</v>
      </c>
    </row>
    <row r="28" spans="1:11" ht="15.75" x14ac:dyDescent="0.2">
      <c r="A28" s="2" t="s">
        <v>77</v>
      </c>
      <c r="B28" s="2"/>
      <c r="C28" s="2"/>
      <c r="D28" s="2" t="s">
        <v>41</v>
      </c>
      <c r="E28" s="2"/>
      <c r="F28" s="8"/>
      <c r="G28" s="9"/>
      <c r="H28" s="19">
        <f>SUM(H29:H30)</f>
        <v>0</v>
      </c>
      <c r="I28" s="27">
        <f>H28+H28*H8</f>
        <v>0</v>
      </c>
      <c r="J28" s="25"/>
    </row>
    <row r="29" spans="1:11" ht="36" x14ac:dyDescent="0.2">
      <c r="A29" s="4" t="s">
        <v>78</v>
      </c>
      <c r="B29" s="5"/>
      <c r="C29" s="4"/>
      <c r="D29" s="44" t="s">
        <v>42</v>
      </c>
      <c r="E29" s="6" t="s">
        <v>43</v>
      </c>
      <c r="F29" s="31">
        <v>486</v>
      </c>
      <c r="G29" s="7"/>
      <c r="H29" s="21">
        <f>ROUND(G29*F29,2)</f>
        <v>0</v>
      </c>
      <c r="I29" s="29"/>
      <c r="J29" s="11" t="s">
        <v>44</v>
      </c>
      <c r="K29" s="12" t="s">
        <v>54</v>
      </c>
    </row>
    <row r="30" spans="1:11" ht="24" x14ac:dyDescent="0.2">
      <c r="A30" s="4" t="s">
        <v>79</v>
      </c>
      <c r="B30" s="5"/>
      <c r="C30" s="4"/>
      <c r="D30" s="44" t="s">
        <v>45</v>
      </c>
      <c r="E30" s="6" t="s">
        <v>25</v>
      </c>
      <c r="F30" s="31">
        <v>6.34</v>
      </c>
      <c r="G30" s="7"/>
      <c r="H30" s="21">
        <f>ROUND(G30*F30,2)</f>
        <v>0</v>
      </c>
      <c r="I30" s="29"/>
      <c r="J30" s="26" t="s">
        <v>46</v>
      </c>
    </row>
    <row r="31" spans="1:11" ht="15.75" x14ac:dyDescent="0.2">
      <c r="A31" s="2" t="s">
        <v>80</v>
      </c>
      <c r="B31" s="2"/>
      <c r="C31" s="2"/>
      <c r="D31" s="2" t="s">
        <v>47</v>
      </c>
      <c r="E31" s="2"/>
      <c r="F31" s="8"/>
      <c r="G31" s="9"/>
      <c r="H31" s="19">
        <f>SUM(H32:H33)</f>
        <v>0</v>
      </c>
      <c r="I31" s="27">
        <f>H31+H31*H8</f>
        <v>0</v>
      </c>
      <c r="J31" s="3"/>
    </row>
    <row r="32" spans="1:11" ht="36" x14ac:dyDescent="0.2">
      <c r="A32" s="4" t="s">
        <v>81</v>
      </c>
      <c r="B32" s="5"/>
      <c r="C32" s="4"/>
      <c r="D32" s="45" t="s">
        <v>61</v>
      </c>
      <c r="E32" s="6" t="s">
        <v>25</v>
      </c>
      <c r="F32" s="31">
        <v>14.84</v>
      </c>
      <c r="G32" s="7"/>
      <c r="H32" s="21">
        <f>ROUND(G32*F32,2)</f>
        <v>0</v>
      </c>
      <c r="I32" s="29"/>
      <c r="J32" s="23" t="s">
        <v>48</v>
      </c>
    </row>
    <row r="33" spans="1:10" ht="36" x14ac:dyDescent="0.2">
      <c r="A33" s="4" t="s">
        <v>82</v>
      </c>
      <c r="B33" s="5"/>
      <c r="C33" s="4"/>
      <c r="D33" s="44" t="s">
        <v>49</v>
      </c>
      <c r="E33" s="6" t="s">
        <v>25</v>
      </c>
      <c r="F33" s="31">
        <v>46.17</v>
      </c>
      <c r="G33" s="7"/>
      <c r="H33" s="21">
        <f>ROUND(G33*F33,2)</f>
        <v>0</v>
      </c>
      <c r="I33" s="29"/>
      <c r="J33" s="23" t="s">
        <v>52</v>
      </c>
    </row>
    <row r="34" spans="1:10" ht="8.25" customHeight="1" x14ac:dyDescent="0.2">
      <c r="A34" s="13"/>
      <c r="B34" s="13"/>
      <c r="C34" s="13"/>
      <c r="D34" s="13"/>
      <c r="E34" s="13"/>
      <c r="F34" s="13"/>
      <c r="G34" s="13"/>
      <c r="H34" s="13"/>
      <c r="I34" s="13"/>
    </row>
    <row r="35" spans="1:10" ht="18.75" customHeight="1" x14ac:dyDescent="0.2">
      <c r="A35" s="83"/>
      <c r="B35" s="83"/>
      <c r="C35" s="83"/>
      <c r="D35" s="14"/>
      <c r="E35" s="15"/>
      <c r="F35" s="84" t="s">
        <v>50</v>
      </c>
      <c r="G35" s="84"/>
      <c r="H35" s="10">
        <f>H11+H13</f>
        <v>0</v>
      </c>
      <c r="I35" s="18"/>
    </row>
    <row r="36" spans="1:10" ht="13.35" customHeight="1" x14ac:dyDescent="0.2">
      <c r="A36" s="83"/>
      <c r="B36" s="83"/>
      <c r="C36" s="83"/>
      <c r="D36" s="14"/>
      <c r="E36" s="15"/>
      <c r="F36" s="84" t="s">
        <v>51</v>
      </c>
      <c r="G36" s="84"/>
      <c r="H36" s="10">
        <f>H35*H8</f>
        <v>0</v>
      </c>
      <c r="I36" s="18"/>
    </row>
    <row r="37" spans="1:10" ht="13.35" customHeight="1" x14ac:dyDescent="0.2">
      <c r="A37" s="83"/>
      <c r="B37" s="83"/>
      <c r="C37" s="83"/>
      <c r="D37" s="14"/>
      <c r="E37" s="15"/>
      <c r="F37" s="84" t="s">
        <v>53</v>
      </c>
      <c r="G37" s="84"/>
      <c r="H37" s="10">
        <f>H36+H35</f>
        <v>0</v>
      </c>
      <c r="I37" s="18">
        <f>I11+I13</f>
        <v>0</v>
      </c>
    </row>
    <row r="38" spans="1:10" ht="10.5" customHeight="1" x14ac:dyDescent="0.2">
      <c r="B38" t="s">
        <v>94</v>
      </c>
      <c r="J38" s="32"/>
    </row>
    <row r="39" spans="1:10" ht="66" customHeight="1" x14ac:dyDescent="0.2"/>
    <row r="40" spans="1:10" ht="15" x14ac:dyDescent="0.2">
      <c r="D40" s="30" t="s">
        <v>95</v>
      </c>
      <c r="H40" s="53" t="s">
        <v>97</v>
      </c>
    </row>
    <row r="41" spans="1:10" ht="14.25" x14ac:dyDescent="0.2">
      <c r="D41" s="16" t="s">
        <v>96</v>
      </c>
      <c r="H41" s="54" t="s">
        <v>98</v>
      </c>
    </row>
    <row r="42" spans="1:10" ht="14.25" x14ac:dyDescent="0.2">
      <c r="E42" s="17"/>
    </row>
  </sheetData>
  <mergeCells count="15">
    <mergeCell ref="A1:I1"/>
    <mergeCell ref="A36:C36"/>
    <mergeCell ref="F36:G36"/>
    <mergeCell ref="A37:C37"/>
    <mergeCell ref="F37:G37"/>
    <mergeCell ref="A7:H7"/>
    <mergeCell ref="A8:F8"/>
    <mergeCell ref="A9:H9"/>
    <mergeCell ref="A35:C35"/>
    <mergeCell ref="F35:G35"/>
    <mergeCell ref="A2:I2"/>
    <mergeCell ref="A3:I3"/>
    <mergeCell ref="A4:I4"/>
    <mergeCell ref="A5:I5"/>
    <mergeCell ref="A6:I6"/>
  </mergeCells>
  <conditionalFormatting sqref="K29 J30">
    <cfRule type="expression" dxfId="15" priority="2">
      <formula>$B26=1</formula>
    </cfRule>
    <cfRule type="expression" dxfId="14" priority="3">
      <formula>OR($B26=0,$B26=2,$B26=3,$B26=4)</formula>
    </cfRule>
  </conditionalFormatting>
  <conditionalFormatting sqref="J15:J16 J23">
    <cfRule type="expression" dxfId="13" priority="6">
      <formula>$B15=1</formula>
    </cfRule>
    <cfRule type="expression" dxfId="12" priority="7">
      <formula>OR($B15=0,$B15=2,$B15=3,$B15=4)</formula>
    </cfRule>
  </conditionalFormatting>
  <conditionalFormatting sqref="J24:J27">
    <cfRule type="expression" dxfId="11" priority="8">
      <formula>$B24=1</formula>
    </cfRule>
    <cfRule type="expression" dxfId="10" priority="9">
      <formula>OR($B24=0,$B24=2,$B24=3,$B24=4)</formula>
    </cfRule>
  </conditionalFormatting>
  <conditionalFormatting sqref="J24:J27">
    <cfRule type="expression" dxfId="9" priority="10">
      <formula>$B24=1</formula>
    </cfRule>
    <cfRule type="expression" dxfId="8" priority="11">
      <formula>OR($B24=0,$B24=2,$B24=3,$B24=4)</formula>
    </cfRule>
  </conditionalFormatting>
  <conditionalFormatting sqref="J32:J33">
    <cfRule type="expression" dxfId="7" priority="12">
      <formula>$B32=1</formula>
    </cfRule>
    <cfRule type="expression" dxfId="6" priority="13">
      <formula>OR($B32=0,$B32=2,$B32=3,$B32=4)</formula>
    </cfRule>
  </conditionalFormatting>
  <conditionalFormatting sqref="J21">
    <cfRule type="expression" dxfId="5" priority="14">
      <formula>$B21=1</formula>
    </cfRule>
    <cfRule type="expression" dxfId="4" priority="15">
      <formula>OR($B21=0,$B21=2,$B21=3,$B21=4)</formula>
    </cfRule>
  </conditionalFormatting>
  <conditionalFormatting sqref="J18:J21">
    <cfRule type="expression" dxfId="3" priority="16">
      <formula>$B18=1</formula>
    </cfRule>
    <cfRule type="expression" dxfId="2" priority="17">
      <formula>OR($B18=0,$B18=2,$B18=3,$B18=4)</formula>
    </cfRule>
  </conditionalFormatting>
  <conditionalFormatting sqref="J18:J20">
    <cfRule type="expression" dxfId="1" priority="18">
      <formula>$B18=1</formula>
    </cfRule>
    <cfRule type="expression" dxfId="0" priority="19">
      <formula>OR($B18=0,$B18=2,$B18=3,$B18=4)</formula>
    </cfRule>
  </conditionalFormatting>
  <pageMargins left="0.9055118110236221" right="0.55118110236220474" top="0.35433070866141736" bottom="0.55118110236220474" header="0.31496062992125984" footer="0.11811023622047245"/>
  <pageSetup paperSize="9" scale="82" firstPageNumber="0" fitToHeight="5" orientation="landscape" r:id="rId1"/>
  <headerFooter>
    <oddFooter>&amp;C&amp;"Times New Roman,Normal"&amp;12Página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41243-FBF5-433A-86A8-CBC2D84CAE49}">
  <dimension ref="A1:F27"/>
  <sheetViews>
    <sheetView view="pageBreakPreview" zoomScale="115" zoomScaleNormal="115" zoomScaleSheetLayoutView="115" workbookViewId="0">
      <selection activeCell="A7" sqref="A7:F7"/>
    </sheetView>
  </sheetViews>
  <sheetFormatPr defaultRowHeight="12.75" x14ac:dyDescent="0.2"/>
  <cols>
    <col min="1" max="1" width="6.28515625" customWidth="1"/>
    <col min="2" max="2" width="37" customWidth="1"/>
    <col min="3" max="3" width="24.28515625" customWidth="1"/>
    <col min="4" max="4" width="20.85546875" customWidth="1"/>
    <col min="5" max="5" width="20.28515625" customWidth="1"/>
    <col min="6" max="6" width="17.5703125" customWidth="1"/>
  </cols>
  <sheetData>
    <row r="1" spans="1:6" ht="123" customHeight="1" x14ac:dyDescent="0.2">
      <c r="A1" s="115" t="s">
        <v>92</v>
      </c>
      <c r="B1" s="116"/>
      <c r="C1" s="116"/>
      <c r="D1" s="116"/>
      <c r="E1" s="116"/>
      <c r="F1" s="117"/>
    </row>
    <row r="2" spans="1:6" x14ac:dyDescent="0.2">
      <c r="A2" s="92" t="s">
        <v>0</v>
      </c>
      <c r="B2" s="93"/>
      <c r="C2" s="93"/>
      <c r="D2" s="93"/>
      <c r="E2" s="93"/>
      <c r="F2" s="94"/>
    </row>
    <row r="3" spans="1:6" x14ac:dyDescent="0.2">
      <c r="A3" s="95" t="s">
        <v>1</v>
      </c>
      <c r="B3" s="96"/>
      <c r="C3" s="96"/>
      <c r="D3" s="96"/>
      <c r="E3" s="96"/>
      <c r="F3" s="97"/>
    </row>
    <row r="4" spans="1:6" x14ac:dyDescent="0.2">
      <c r="A4" s="95" t="s">
        <v>2</v>
      </c>
      <c r="B4" s="96"/>
      <c r="C4" s="96"/>
      <c r="D4" s="96"/>
      <c r="E4" s="96"/>
      <c r="F4" s="97"/>
    </row>
    <row r="5" spans="1:6" x14ac:dyDescent="0.2">
      <c r="A5" s="98" t="s">
        <v>55</v>
      </c>
      <c r="B5" s="87"/>
      <c r="C5" s="87"/>
      <c r="D5" s="87"/>
      <c r="E5" s="87"/>
      <c r="F5" s="99"/>
    </row>
    <row r="6" spans="1:6" x14ac:dyDescent="0.2">
      <c r="A6" s="100" t="s">
        <v>3</v>
      </c>
      <c r="B6" s="101"/>
      <c r="C6" s="101"/>
      <c r="D6" s="101"/>
      <c r="E6" s="101"/>
      <c r="F6" s="102"/>
    </row>
    <row r="7" spans="1:6" x14ac:dyDescent="0.2">
      <c r="A7" s="85" t="s">
        <v>100</v>
      </c>
      <c r="B7" s="86"/>
      <c r="C7" s="86"/>
      <c r="D7" s="86"/>
      <c r="E7" s="86"/>
      <c r="F7" s="114"/>
    </row>
    <row r="8" spans="1:6" x14ac:dyDescent="0.2">
      <c r="A8" s="109"/>
      <c r="B8" s="110"/>
      <c r="C8" s="110"/>
      <c r="D8" s="110"/>
      <c r="E8" s="76" t="s">
        <v>93</v>
      </c>
      <c r="F8" s="77">
        <f>'Orçamento Sintético'!H8</f>
        <v>0</v>
      </c>
    </row>
    <row r="9" spans="1:6" ht="15" x14ac:dyDescent="0.25">
      <c r="A9" s="111" t="s">
        <v>85</v>
      </c>
      <c r="B9" s="112"/>
      <c r="C9" s="112"/>
      <c r="D9" s="112"/>
      <c r="E9" s="112"/>
      <c r="F9" s="113"/>
    </row>
    <row r="10" spans="1:6" ht="15" x14ac:dyDescent="0.2">
      <c r="A10" s="63" t="s">
        <v>4</v>
      </c>
      <c r="B10" s="63" t="s">
        <v>7</v>
      </c>
      <c r="C10" s="75" t="s">
        <v>84</v>
      </c>
      <c r="D10" s="64" t="s">
        <v>86</v>
      </c>
      <c r="E10" s="64" t="s">
        <v>87</v>
      </c>
      <c r="F10" s="64" t="s">
        <v>88</v>
      </c>
    </row>
    <row r="11" spans="1:6" ht="15.75" x14ac:dyDescent="0.2">
      <c r="A11" s="55" t="s">
        <v>13</v>
      </c>
      <c r="B11" s="55" t="s">
        <v>14</v>
      </c>
      <c r="C11" s="62">
        <f>'Orçamento Sintético'!I11</f>
        <v>0</v>
      </c>
      <c r="D11" s="56">
        <f>C11</f>
        <v>0</v>
      </c>
      <c r="E11" s="57"/>
      <c r="F11" s="58"/>
    </row>
    <row r="12" spans="1:6" ht="15.75" x14ac:dyDescent="0.2">
      <c r="A12" s="55">
        <v>2</v>
      </c>
      <c r="B12" s="55" t="s">
        <v>18</v>
      </c>
      <c r="C12" s="62"/>
      <c r="D12" s="59"/>
      <c r="E12" s="60"/>
      <c r="F12" s="58"/>
    </row>
    <row r="13" spans="1:6" ht="15.75" x14ac:dyDescent="0.2">
      <c r="A13" s="61" t="s">
        <v>64</v>
      </c>
      <c r="B13" s="46" t="s">
        <v>19</v>
      </c>
      <c r="C13" s="47">
        <f>'Orçamento Sintético'!I14</f>
        <v>0</v>
      </c>
      <c r="D13" s="47">
        <f>C13</f>
        <v>0</v>
      </c>
      <c r="E13" s="49"/>
      <c r="F13" s="27"/>
    </row>
    <row r="14" spans="1:6" ht="15.75" x14ac:dyDescent="0.2">
      <c r="A14" s="61" t="s">
        <v>83</v>
      </c>
      <c r="B14" s="46" t="s">
        <v>23</v>
      </c>
      <c r="C14" s="47">
        <f>'Orçamento Sintético'!I17</f>
        <v>0</v>
      </c>
      <c r="D14" s="47">
        <f>C14/2</f>
        <v>0</v>
      </c>
      <c r="E14" s="47">
        <f>C14/2</f>
        <v>0</v>
      </c>
      <c r="F14" s="27"/>
    </row>
    <row r="15" spans="1:6" ht="15.75" x14ac:dyDescent="0.2">
      <c r="A15" s="61" t="s">
        <v>71</v>
      </c>
      <c r="B15" s="46" t="s">
        <v>32</v>
      </c>
      <c r="C15" s="47">
        <f>'Orçamento Sintético'!I22</f>
        <v>0</v>
      </c>
      <c r="D15" s="47"/>
      <c r="E15" s="47">
        <f>C15</f>
        <v>0</v>
      </c>
      <c r="F15" s="27"/>
    </row>
    <row r="16" spans="1:6" ht="15.75" x14ac:dyDescent="0.2">
      <c r="A16" s="61" t="s">
        <v>77</v>
      </c>
      <c r="B16" s="46" t="s">
        <v>41</v>
      </c>
      <c r="C16" s="47">
        <f>'Orçamento Sintético'!I28</f>
        <v>0</v>
      </c>
      <c r="D16" s="47">
        <f>C16</f>
        <v>0</v>
      </c>
      <c r="E16" s="50"/>
      <c r="F16" s="27"/>
    </row>
    <row r="17" spans="1:6" ht="15.75" x14ac:dyDescent="0.2">
      <c r="A17" s="61" t="s">
        <v>80</v>
      </c>
      <c r="B17" s="46" t="s">
        <v>47</v>
      </c>
      <c r="C17" s="47">
        <f>'Orçamento Sintético'!I31</f>
        <v>0</v>
      </c>
      <c r="D17" s="47">
        <f>C17</f>
        <v>0</v>
      </c>
      <c r="E17" s="50"/>
      <c r="F17" s="27"/>
    </row>
    <row r="18" spans="1:6" ht="15" x14ac:dyDescent="0.2">
      <c r="A18" s="61" t="s">
        <v>80</v>
      </c>
      <c r="B18" s="51" t="s">
        <v>91</v>
      </c>
      <c r="C18" s="47"/>
      <c r="D18" s="52"/>
      <c r="E18" s="48"/>
      <c r="F18" s="64"/>
    </row>
    <row r="19" spans="1:6" ht="4.5" customHeight="1" x14ac:dyDescent="0.2">
      <c r="A19" s="106"/>
      <c r="B19" s="107"/>
      <c r="C19" s="107"/>
      <c r="D19" s="107"/>
      <c r="E19" s="107"/>
      <c r="F19" s="108"/>
    </row>
    <row r="20" spans="1:6" ht="15.75" customHeight="1" x14ac:dyDescent="0.2">
      <c r="A20" s="65"/>
      <c r="B20" s="72" t="s">
        <v>89</v>
      </c>
      <c r="C20" s="73">
        <f>SUM(C11:C17)</f>
        <v>0</v>
      </c>
      <c r="D20" s="73">
        <f>SUM(D11:D17)</f>
        <v>0</v>
      </c>
      <c r="E20" s="73">
        <f>SUM(E11:E17)</f>
        <v>0</v>
      </c>
      <c r="F20" s="27"/>
    </row>
    <row r="21" spans="1:6" ht="15.75" customHeight="1" x14ac:dyDescent="0.2">
      <c r="A21" s="65"/>
      <c r="B21" s="72" t="s">
        <v>90</v>
      </c>
      <c r="C21" s="74"/>
      <c r="D21" s="73">
        <f>D20</f>
        <v>0</v>
      </c>
      <c r="E21" s="73">
        <f>E20+D20</f>
        <v>0</v>
      </c>
      <c r="F21" s="27"/>
    </row>
    <row r="22" spans="1:6" x14ac:dyDescent="0.2">
      <c r="A22" s="66"/>
      <c r="B22" s="67"/>
      <c r="C22" s="67"/>
      <c r="D22" s="67"/>
      <c r="E22" s="67"/>
      <c r="F22" s="68"/>
    </row>
    <row r="23" spans="1:6" x14ac:dyDescent="0.2">
      <c r="A23" s="66"/>
      <c r="B23" s="67" t="str">
        <f>'Orçamento Sintético'!$B$38</f>
        <v>Paraguaçu Paulista,  de          de 202</v>
      </c>
      <c r="C23" s="67"/>
      <c r="D23" s="67"/>
      <c r="E23" s="67"/>
      <c r="F23" s="68"/>
    </row>
    <row r="24" spans="1:6" ht="14.25" x14ac:dyDescent="0.2">
      <c r="A24" s="66"/>
      <c r="B24" s="67"/>
      <c r="C24" s="16"/>
      <c r="D24" s="67"/>
      <c r="E24" s="67"/>
      <c r="F24" s="68"/>
    </row>
    <row r="25" spans="1:6" ht="12" customHeight="1" x14ac:dyDescent="0.2">
      <c r="A25" s="66"/>
      <c r="B25" s="67" t="str">
        <f>'Orçamento Sintético'!D40</f>
        <v>RESPONSÁVEL TÉCNICO EMPRESA</v>
      </c>
      <c r="C25" s="17"/>
      <c r="D25" s="105" t="str">
        <f>'Orçamento Sintético'!H40</f>
        <v>RESPONSÁVEL  EMPRESA</v>
      </c>
      <c r="E25" s="105"/>
      <c r="F25" s="68"/>
    </row>
    <row r="26" spans="1:6" ht="12" customHeight="1" x14ac:dyDescent="0.2">
      <c r="A26" s="66"/>
      <c r="B26" s="67" t="str">
        <f>'Orçamento Sintético'!D41</f>
        <v>CREA</v>
      </c>
      <c r="C26" s="67"/>
      <c r="D26" s="103" t="str">
        <f>'Orçamento Sintético'!H41</f>
        <v>CNPJ</v>
      </c>
      <c r="E26" s="103"/>
      <c r="F26" s="68"/>
    </row>
    <row r="27" spans="1:6" ht="14.25" x14ac:dyDescent="0.2">
      <c r="A27" s="69"/>
      <c r="B27" s="70"/>
      <c r="C27" s="70"/>
      <c r="D27" s="104"/>
      <c r="E27" s="104"/>
      <c r="F27" s="71"/>
    </row>
  </sheetData>
  <mergeCells count="13">
    <mergeCell ref="A7:F7"/>
    <mergeCell ref="A1:F1"/>
    <mergeCell ref="A2:F2"/>
    <mergeCell ref="A3:F3"/>
    <mergeCell ref="A4:F4"/>
    <mergeCell ref="A5:F5"/>
    <mergeCell ref="A6:F6"/>
    <mergeCell ref="D26:E26"/>
    <mergeCell ref="D27:E27"/>
    <mergeCell ref="D25:E25"/>
    <mergeCell ref="A19:F19"/>
    <mergeCell ref="A8:D8"/>
    <mergeCell ref="A9:F9"/>
  </mergeCells>
  <pageMargins left="0.70866141732283472" right="0.51181102362204722" top="0.59055118110236227" bottom="0.59055118110236227" header="0" footer="0"/>
  <pageSetup paperSize="9" scale="106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5</vt:i4>
      </vt:variant>
    </vt:vector>
  </HeadingPairs>
  <TitlesOfParts>
    <vt:vector size="7" baseType="lpstr">
      <vt:lpstr>Orçamento Sintético</vt:lpstr>
      <vt:lpstr>CRONOGRAMA</vt:lpstr>
      <vt:lpstr>'Orçamento Sintético'!Area_de_impressao</vt:lpstr>
      <vt:lpstr>'Orçamento Sintético'!Print_Titles_0</vt:lpstr>
      <vt:lpstr>'Orçamento Sintético'!Print_Titles_0_0</vt:lpstr>
      <vt:lpstr>'Orçamento Sintético'!Print_Titles_0_0_0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dc:description/>
  <cp:lastModifiedBy>Elza Regina Salomao</cp:lastModifiedBy>
  <cp:revision>27</cp:revision>
  <cp:lastPrinted>2022-03-22T13:58:26Z</cp:lastPrinted>
  <dcterms:created xsi:type="dcterms:W3CDTF">2021-07-07T15:29:02Z</dcterms:created>
  <dcterms:modified xsi:type="dcterms:W3CDTF">2022-06-21T13:52:40Z</dcterms:modified>
  <dc:language>pt-BR</dc:language>
</cp:coreProperties>
</file>